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周侠</author>
  </authors>
  <commentList>
    <comment ref="J13" authorId="0">
      <text>
        <r>
          <rPr>
            <sz val="9"/>
            <rFont val="宋体"/>
            <family val="0"/>
          </rPr>
          <t xml:space="preserve">不超过1500万元
</t>
        </r>
      </text>
    </comment>
  </commentList>
</comments>
</file>

<file path=xl/sharedStrings.xml><?xml version="1.0" encoding="utf-8"?>
<sst xmlns="http://schemas.openxmlformats.org/spreadsheetml/2006/main" count="32" uniqueCount="30">
  <si>
    <t>自动生成</t>
  </si>
  <si>
    <t>贴息标准</t>
  </si>
  <si>
    <t>客户名称</t>
  </si>
  <si>
    <t>贷款利率（%）</t>
  </si>
  <si>
    <t>发放日期转换</t>
  </si>
  <si>
    <t>贷款存续天数（天）</t>
  </si>
  <si>
    <t>**公司</t>
  </si>
  <si>
    <t>合计</t>
  </si>
  <si>
    <t>一般不超30万元</t>
  </si>
  <si>
    <t>企业名称（盖章）</t>
  </si>
  <si>
    <t>附件2</t>
  </si>
  <si>
    <t>申请贴息金额（元）</t>
  </si>
  <si>
    <t>企业填写</t>
  </si>
  <si>
    <t>还款日期</t>
  </si>
  <si>
    <t xml:space="preserve">银行审核意见：
                                                    （银行公章）                                                        </t>
  </si>
  <si>
    <t>例1：中金[2016]3号</t>
  </si>
  <si>
    <t>例2：中金[2016]4号</t>
  </si>
  <si>
    <t>……</t>
  </si>
  <si>
    <t>还款日期转换</t>
  </si>
  <si>
    <t>贷款余额（万元）</t>
  </si>
  <si>
    <r>
      <t>贷款合同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借据号</t>
    </r>
  </si>
  <si>
    <t>3、根据表格还款日期为实际贷款本金收回的日期，如贷款在2017年4月30日前还未到期，则收回日期统一填写为20170430；</t>
  </si>
  <si>
    <t>备注：1.本表是附件1的辅助表格，企业填写表格左边“企业填写”栏的有关数据后，交银行审核盖章确认。如同一家企业在多家银行贷款，则每家银行填写一张表格。如当日贷款余额合计超过1500万元，则只按1500万元计算贴息。</t>
  </si>
  <si>
    <t>贷款发放/变动日期</t>
  </si>
  <si>
    <t>2、表格右边“自动生成”栏的数据自动生成，无须填写。“自动生成”栏生成的贴息金额只作为企业填写申请贴息金额的参考，最终贴息金额以按程序审核并经市政府审批后的数据为准。</t>
  </si>
  <si>
    <t>4、“贷款发放/变动日期”栏是指贷款发放或贷款余额产生变动的日期，如例1，企业于2016年5月1日收到银行贷款1000万元，2016年10月31日还款500万元，则2016年10月31日为贷款余额变动日期，应另起一行填写该笔贷款信息。</t>
  </si>
  <si>
    <t>贴息贷款限额（日均）</t>
  </si>
  <si>
    <t>计算贴息乘数（万元）</t>
  </si>
  <si>
    <t xml:space="preserve">                         中山市小微企业申请上规上限贷款贴息测算表                     </t>
  </si>
  <si>
    <t>5、贴息标准暂按2%测算，视全年财政预算额度和贴息总额最终确定。计算贴息乘数＝贷款余额*贷款存续天数/360; 申请贴息金额＝2%*计算贴息乘数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</si>
</sst>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0.0000%"/>
    <numFmt numFmtId="179" formatCode="yyyy/mm/dd"/>
    <numFmt numFmtId="180" formatCode="0.00_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0"/>
      <name val="宋体"/>
      <family val="0"/>
    </font>
    <font>
      <u val="single"/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178" fontId="0" fillId="0" borderId="0" xfId="0" applyNumberFormat="1" applyAlignment="1">
      <alignment horizontal="center" vertical="center"/>
    </xf>
    <xf numFmtId="0" fontId="1" fillId="0" borderId="0" xfId="0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1" xfId="0" applyNumberFormat="1" applyFont="1" applyFill="1" applyBorder="1" applyAlignment="1">
      <alignment/>
    </xf>
    <xf numFmtId="180" fontId="10" fillId="0" borderId="0" xfId="0" applyNumberFormat="1" applyFont="1" applyAlignment="1">
      <alignment horizontal="center" vertical="center"/>
    </xf>
    <xf numFmtId="179" fontId="6" fillId="33" borderId="10" xfId="4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>
      <alignment horizontal="center" vertical="center" wrapText="1"/>
    </xf>
    <xf numFmtId="179" fontId="7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center" vertical="center"/>
    </xf>
    <xf numFmtId="181" fontId="0" fillId="33" borderId="11" xfId="0" applyNumberFormat="1" applyFill="1" applyBorder="1" applyAlignment="1">
      <alignment horizontal="center" vertical="center"/>
    </xf>
    <xf numFmtId="179" fontId="8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1" fontId="3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33" borderId="10" xfId="4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 wrapText="1"/>
    </xf>
    <xf numFmtId="181" fontId="0" fillId="0" borderId="13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180" fontId="2" fillId="0" borderId="27" xfId="0" applyNumberFormat="1" applyFont="1" applyBorder="1" applyAlignment="1">
      <alignment horizontal="center" vertical="center" wrapText="1"/>
    </xf>
    <xf numFmtId="180" fontId="2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zoomScalePageLayoutView="0" workbookViewId="0" topLeftCell="A16">
      <selection activeCell="O12" sqref="N12:O12"/>
    </sheetView>
  </sheetViews>
  <sheetFormatPr defaultColWidth="9.00390625" defaultRowHeight="14.25"/>
  <cols>
    <col min="1" max="1" width="9.50390625" style="0" customWidth="1"/>
    <col min="2" max="2" width="15.25390625" style="0" customWidth="1"/>
    <col min="3" max="3" width="10.375" style="0" customWidth="1"/>
    <col min="4" max="4" width="13.625" style="1" customWidth="1"/>
    <col min="5" max="5" width="10.875" style="2" customWidth="1"/>
    <col min="6" max="6" width="9.625" style="2" customWidth="1"/>
    <col min="7" max="7" width="10.50390625" style="3" customWidth="1"/>
    <col min="8" max="8" width="9.875" style="4" customWidth="1"/>
    <col min="9" max="9" width="12.625" style="5" customWidth="1"/>
    <col min="10" max="10" width="15.75390625" style="6" customWidth="1"/>
    <col min="11" max="11" width="12.50390625" style="7" customWidth="1"/>
    <col min="12" max="13" width="13.25390625" style="0" customWidth="1"/>
  </cols>
  <sheetData>
    <row r="1" ht="15.75" customHeight="1">
      <c r="A1" t="s">
        <v>10</v>
      </c>
    </row>
    <row r="2" spans="1:11" ht="26.25" customHeight="1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40.5" customHeight="1" thickBot="1">
      <c r="A3" s="52" t="s">
        <v>9</v>
      </c>
      <c r="B3" s="52"/>
      <c r="J3" s="65"/>
      <c r="K3" s="66"/>
    </row>
    <row r="4" spans="1:13" ht="40.5" customHeight="1" thickBot="1">
      <c r="A4" s="8" t="s">
        <v>1</v>
      </c>
      <c r="B4" s="9">
        <v>0.02</v>
      </c>
      <c r="C4" s="4"/>
      <c r="D4" s="39" t="s">
        <v>26</v>
      </c>
      <c r="E4" s="10">
        <v>1500</v>
      </c>
      <c r="F4" s="10"/>
      <c r="G4" s="53"/>
      <c r="H4" s="53"/>
      <c r="J4" s="35" t="s">
        <v>11</v>
      </c>
      <c r="K4" s="36">
        <f>K13</f>
        <v>182166.66666666666</v>
      </c>
      <c r="L4" s="40"/>
      <c r="M4" s="40"/>
    </row>
    <row r="5" spans="1:11" ht="19.5" customHeight="1" thickBot="1">
      <c r="A5" s="41" t="s">
        <v>12</v>
      </c>
      <c r="B5" s="42"/>
      <c r="C5" s="42"/>
      <c r="D5" s="42"/>
      <c r="E5" s="42"/>
      <c r="F5" s="43"/>
      <c r="G5" s="44" t="s">
        <v>0</v>
      </c>
      <c r="H5" s="45"/>
      <c r="I5" s="45"/>
      <c r="J5" s="45"/>
      <c r="K5" s="46"/>
    </row>
    <row r="6" spans="1:11" ht="39" customHeight="1">
      <c r="A6" s="11" t="s">
        <v>2</v>
      </c>
      <c r="B6" s="34" t="s">
        <v>20</v>
      </c>
      <c r="C6" s="33" t="s">
        <v>19</v>
      </c>
      <c r="D6" s="12" t="s">
        <v>3</v>
      </c>
      <c r="E6" s="38" t="s">
        <v>23</v>
      </c>
      <c r="F6" s="28" t="s">
        <v>13</v>
      </c>
      <c r="G6" s="20" t="s">
        <v>4</v>
      </c>
      <c r="H6" s="32" t="s">
        <v>18</v>
      </c>
      <c r="I6" s="21" t="s">
        <v>5</v>
      </c>
      <c r="J6" s="21" t="s">
        <v>27</v>
      </c>
      <c r="K6" s="29" t="s">
        <v>11</v>
      </c>
    </row>
    <row r="7" spans="1:11" ht="18" customHeight="1">
      <c r="A7" s="49" t="s">
        <v>6</v>
      </c>
      <c r="B7" s="31" t="s">
        <v>15</v>
      </c>
      <c r="C7" s="14">
        <v>1000</v>
      </c>
      <c r="D7" s="15">
        <v>0.050025</v>
      </c>
      <c r="E7" s="16">
        <v>20160501</v>
      </c>
      <c r="F7" s="16">
        <v>20161031</v>
      </c>
      <c r="G7" s="22" t="str">
        <f aca="true" t="shared" si="0" ref="G7:H9">LEFT(E7,4)&amp;"-"&amp;MID(E7,5,2)&amp;"-"&amp;RIGHT(E7,2)</f>
        <v>2016-05-01</v>
      </c>
      <c r="H7" s="22" t="str">
        <f t="shared" si="0"/>
        <v>2016-10-31</v>
      </c>
      <c r="I7" s="23">
        <f>H7-G7</f>
        <v>183</v>
      </c>
      <c r="J7" s="24">
        <f aca="true" t="shared" si="1" ref="J7:J12">C7*I7/360</f>
        <v>508.3333333333333</v>
      </c>
      <c r="K7" s="25">
        <f aca="true" t="shared" si="2" ref="K7:K12">J7*$B$4*10000</f>
        <v>101666.66666666666</v>
      </c>
    </row>
    <row r="8" spans="1:11" ht="18" customHeight="1">
      <c r="A8" s="50"/>
      <c r="B8" s="31" t="s">
        <v>15</v>
      </c>
      <c r="C8" s="14">
        <v>500</v>
      </c>
      <c r="D8" s="15">
        <v>0.05002500000000001</v>
      </c>
      <c r="E8" s="16">
        <v>20161031</v>
      </c>
      <c r="F8" s="16">
        <v>20170430</v>
      </c>
      <c r="G8" s="22" t="str">
        <f t="shared" si="0"/>
        <v>2016-10-31</v>
      </c>
      <c r="H8" s="22" t="str">
        <f t="shared" si="0"/>
        <v>2017-04-30</v>
      </c>
      <c r="I8" s="23">
        <f>H8-G8</f>
        <v>181</v>
      </c>
      <c r="J8" s="24">
        <f t="shared" si="1"/>
        <v>251.38888888888889</v>
      </c>
      <c r="K8" s="25">
        <f t="shared" si="2"/>
        <v>50277.777777777774</v>
      </c>
    </row>
    <row r="9" spans="1:11" ht="18" customHeight="1">
      <c r="A9" s="50"/>
      <c r="B9" s="31" t="s">
        <v>16</v>
      </c>
      <c r="C9" s="14">
        <v>425</v>
      </c>
      <c r="D9" s="15">
        <v>0.0435</v>
      </c>
      <c r="E9" s="16">
        <v>20161223</v>
      </c>
      <c r="F9" s="16">
        <v>20170430</v>
      </c>
      <c r="G9" s="22" t="str">
        <f t="shared" si="0"/>
        <v>2016-12-23</v>
      </c>
      <c r="H9" s="22" t="str">
        <f t="shared" si="0"/>
        <v>2017-04-30</v>
      </c>
      <c r="I9" s="23">
        <f>H9-G9</f>
        <v>128</v>
      </c>
      <c r="J9" s="24">
        <f t="shared" si="1"/>
        <v>151.11111111111111</v>
      </c>
      <c r="K9" s="25">
        <f t="shared" si="2"/>
        <v>30222.222222222223</v>
      </c>
    </row>
    <row r="10" spans="1:11" ht="18" customHeight="1">
      <c r="A10" s="50"/>
      <c r="B10" s="30" t="s">
        <v>17</v>
      </c>
      <c r="C10" s="14"/>
      <c r="D10" s="15"/>
      <c r="E10" s="16"/>
      <c r="F10" s="16"/>
      <c r="G10" s="22"/>
      <c r="H10" s="22"/>
      <c r="I10" s="23"/>
      <c r="J10" s="24">
        <f t="shared" si="1"/>
        <v>0</v>
      </c>
      <c r="K10" s="25">
        <f t="shared" si="2"/>
        <v>0</v>
      </c>
    </row>
    <row r="11" spans="1:11" ht="18" customHeight="1">
      <c r="A11" s="50"/>
      <c r="B11" s="17"/>
      <c r="C11" s="14"/>
      <c r="D11" s="15"/>
      <c r="E11" s="16"/>
      <c r="F11" s="16"/>
      <c r="G11" s="22"/>
      <c r="H11" s="22"/>
      <c r="I11" s="23"/>
      <c r="J11" s="24">
        <f t="shared" si="1"/>
        <v>0</v>
      </c>
      <c r="K11" s="25">
        <f t="shared" si="2"/>
        <v>0</v>
      </c>
    </row>
    <row r="12" spans="1:11" ht="18" customHeight="1">
      <c r="A12" s="51"/>
      <c r="B12" s="17"/>
      <c r="C12" s="14"/>
      <c r="D12" s="15"/>
      <c r="E12" s="16"/>
      <c r="F12" s="16"/>
      <c r="G12" s="22"/>
      <c r="H12" s="22"/>
      <c r="I12" s="23"/>
      <c r="J12" s="24">
        <f t="shared" si="1"/>
        <v>0</v>
      </c>
      <c r="K12" s="25">
        <f t="shared" si="2"/>
        <v>0</v>
      </c>
    </row>
    <row r="13" spans="1:11" ht="27.75" customHeight="1">
      <c r="A13" s="13" t="s">
        <v>7</v>
      </c>
      <c r="B13" s="17"/>
      <c r="C13" s="13">
        <f>SUM(C7:C12)</f>
        <v>1925</v>
      </c>
      <c r="D13" s="15"/>
      <c r="E13" s="18"/>
      <c r="F13" s="18"/>
      <c r="G13" s="26"/>
      <c r="H13" s="27"/>
      <c r="I13" s="23"/>
      <c r="J13" s="24">
        <f>SUM(J7:J12)</f>
        <v>910.8333333333333</v>
      </c>
      <c r="K13" s="25">
        <f>SUM(K7:K12)</f>
        <v>182166.66666666666</v>
      </c>
    </row>
    <row r="14" spans="1:11" ht="15" customHeight="1">
      <c r="A14" s="56" t="s">
        <v>14</v>
      </c>
      <c r="B14" s="57"/>
      <c r="C14" s="57"/>
      <c r="D14" s="57"/>
      <c r="E14" s="57"/>
      <c r="F14" s="58"/>
      <c r="J14" s="19"/>
      <c r="K14" s="19" t="s">
        <v>8</v>
      </c>
    </row>
    <row r="15" spans="1:11" ht="15" customHeight="1">
      <c r="A15" s="59"/>
      <c r="B15" s="60"/>
      <c r="C15" s="60"/>
      <c r="D15" s="60"/>
      <c r="E15" s="60"/>
      <c r="F15" s="61"/>
      <c r="J15" s="19"/>
      <c r="K15" s="19"/>
    </row>
    <row r="16" spans="1:11" ht="15" customHeight="1">
      <c r="A16" s="59"/>
      <c r="B16" s="60"/>
      <c r="C16" s="60"/>
      <c r="D16" s="60"/>
      <c r="E16" s="60"/>
      <c r="F16" s="61"/>
      <c r="J16" s="19"/>
      <c r="K16" s="19"/>
    </row>
    <row r="17" spans="1:11" ht="15" customHeight="1">
      <c r="A17" s="59"/>
      <c r="B17" s="60"/>
      <c r="C17" s="60"/>
      <c r="D17" s="60"/>
      <c r="E17" s="60"/>
      <c r="F17" s="61"/>
      <c r="J17" s="19"/>
      <c r="K17" s="19"/>
    </row>
    <row r="18" spans="1:11" ht="15" customHeight="1">
      <c r="A18" s="62"/>
      <c r="B18" s="63"/>
      <c r="C18" s="63"/>
      <c r="D18" s="63"/>
      <c r="E18" s="63"/>
      <c r="F18" s="64"/>
      <c r="J18" s="19"/>
      <c r="K18" s="19"/>
    </row>
    <row r="19" spans="1:11" s="37" customFormat="1" ht="30.75" customHeight="1">
      <c r="A19" s="47" t="s">
        <v>22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s="37" customFormat="1" ht="26.25" customHeight="1">
      <c r="A20" s="47" t="s">
        <v>24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s="37" customFormat="1" ht="22.5" customHeight="1">
      <c r="A21" s="47" t="s">
        <v>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s="37" customFormat="1" ht="29.25" customHeight="1">
      <c r="A22" s="47" t="s">
        <v>25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9.5" customHeight="1">
      <c r="A23" s="67" t="s">
        <v>29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9.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ht="19.5" customHeight="1"/>
  </sheetData>
  <sheetProtection/>
  <mergeCells count="15">
    <mergeCell ref="A2:K2"/>
    <mergeCell ref="A20:K20"/>
    <mergeCell ref="A21:K21"/>
    <mergeCell ref="A22:K22"/>
    <mergeCell ref="A24:K24"/>
    <mergeCell ref="A14:F18"/>
    <mergeCell ref="J3:K3"/>
    <mergeCell ref="A23:K23"/>
    <mergeCell ref="L4:M4"/>
    <mergeCell ref="A5:F5"/>
    <mergeCell ref="G5:K5"/>
    <mergeCell ref="A19:K19"/>
    <mergeCell ref="A7:A12"/>
    <mergeCell ref="A3:B3"/>
    <mergeCell ref="G4:H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icbc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陈炳菁</dc:creator>
  <cp:keywords/>
  <dc:description/>
  <cp:lastModifiedBy>谢卫燕</cp:lastModifiedBy>
  <cp:lastPrinted>2017-05-09T01:52:29Z</cp:lastPrinted>
  <dcterms:created xsi:type="dcterms:W3CDTF">2014-02-26T03:14:34Z</dcterms:created>
  <dcterms:modified xsi:type="dcterms:W3CDTF">2017-05-09T06:46:27Z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