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<sst xmlns="http://schemas.openxmlformats.org/spreadsheetml/2006/main" count="43" uniqueCount="39">
  <si>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2019年高龄老人政府津贴补助经费明细表</t>
  </si>
  <si>
    <t>制表单位：中山市民政局                          金额：元</t>
  </si>
  <si>
    <t>序号</t>
  </si>
  <si>
    <t>镇区</t>
  </si>
  <si>
    <t>总人数</t>
  </si>
  <si>
    <t>总金额</t>
  </si>
  <si>
    <t>80-89岁</t>
  </si>
  <si>
    <t>90-99岁</t>
  </si>
  <si>
    <t>100岁以上</t>
  </si>
  <si>
    <t>已定向财力转移支付下达</t>
  </si>
  <si>
    <t>镇区预投入</t>
  </si>
  <si>
    <t>补助金额</t>
  </si>
  <si>
    <t>人数</t>
  </si>
  <si>
    <t>金额</t>
  </si>
  <si>
    <t>高龄老人政府津贴补助</t>
  </si>
  <si>
    <t>其他民政公益事业经费</t>
  </si>
  <si>
    <t>石岐区</t>
  </si>
  <si>
    <t>东区</t>
  </si>
  <si>
    <t>西区</t>
  </si>
  <si>
    <t>南区</t>
  </si>
  <si>
    <t>小榄</t>
  </si>
  <si>
    <t>古镇</t>
  </si>
  <si>
    <t>横栏</t>
  </si>
  <si>
    <t>东升</t>
  </si>
  <si>
    <t>港口</t>
  </si>
  <si>
    <t>沙溪</t>
  </si>
  <si>
    <t>大涌</t>
  </si>
  <si>
    <t>黄圃</t>
  </si>
  <si>
    <t>南头</t>
  </si>
  <si>
    <t>东凤</t>
  </si>
  <si>
    <t>阜沙</t>
  </si>
  <si>
    <t>三角</t>
  </si>
  <si>
    <t>民众</t>
  </si>
  <si>
    <t>南朗</t>
  </si>
  <si>
    <t>三乡</t>
  </si>
  <si>
    <t>坦洲</t>
  </si>
  <si>
    <t>板芙</t>
  </si>
  <si>
    <t>神湾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</si>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</sst>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0_);[Red]\(0\)"/>
    <numFmt numFmtId="182" formatCode="#,##0_);[Red]\(#,##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2" fontId="45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P5" sqref="P5"/>
    </sheetView>
  </sheetViews>
  <sheetFormatPr defaultColWidth="9.00390625" defaultRowHeight="15"/>
  <cols>
    <col min="1" max="1" width="7.421875" style="2" customWidth="1"/>
    <col min="2" max="2" width="11.57421875" style="2" customWidth="1"/>
    <col min="3" max="3" width="11.421875" style="2" customWidth="1"/>
    <col min="4" max="4" width="10.28125" style="2" hidden="1" customWidth="1"/>
    <col min="5" max="5" width="11.57421875" style="2" customWidth="1"/>
    <col min="6" max="6" width="8.57421875" style="2" hidden="1" customWidth="1"/>
    <col min="7" max="7" width="11.57421875" style="2" customWidth="1"/>
    <col min="8" max="8" width="8.57421875" style="2" hidden="1" customWidth="1"/>
    <col min="9" max="9" width="10.8515625" style="2" customWidth="1"/>
    <col min="10" max="10" width="9.140625" style="2" hidden="1" customWidth="1"/>
    <col min="11" max="11" width="11.421875" style="3" hidden="1" customWidth="1"/>
    <col min="12" max="12" width="12.8515625" style="3" hidden="1" customWidth="1"/>
    <col min="13" max="13" width="0.13671875" style="2" hidden="1" customWidth="1"/>
    <col min="14" max="14" width="17.28125" style="4" customWidth="1"/>
    <col min="15" max="16384" width="9.00390625" style="2" customWidth="1"/>
  </cols>
  <sheetData>
    <row r="1" spans="1:14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/>
      <c r="I3" s="8" t="s">
        <v>8</v>
      </c>
      <c r="J3" s="8"/>
      <c r="K3" s="17" t="s">
        <v>9</v>
      </c>
      <c r="L3" s="17"/>
      <c r="M3" s="18" t="s">
        <v>10</v>
      </c>
      <c r="N3" s="18" t="s">
        <v>11</v>
      </c>
    </row>
    <row r="4" spans="1:14" ht="24" customHeight="1">
      <c r="A4" s="9"/>
      <c r="B4" s="8"/>
      <c r="C4" s="8"/>
      <c r="D4" s="8"/>
      <c r="E4" s="8" t="s">
        <v>12</v>
      </c>
      <c r="F4" s="8" t="s">
        <v>13</v>
      </c>
      <c r="G4" s="8" t="s">
        <v>12</v>
      </c>
      <c r="H4" s="8" t="s">
        <v>13</v>
      </c>
      <c r="I4" s="8" t="s">
        <v>12</v>
      </c>
      <c r="J4" s="8" t="s">
        <v>13</v>
      </c>
      <c r="K4" s="19" t="s">
        <v>14</v>
      </c>
      <c r="L4" s="19" t="s">
        <v>15</v>
      </c>
      <c r="M4" s="18"/>
      <c r="N4" s="18"/>
    </row>
    <row r="5" spans="1:14" ht="24" customHeight="1">
      <c r="A5" s="10">
        <v>1</v>
      </c>
      <c r="B5" s="11" t="s">
        <v>16</v>
      </c>
      <c r="C5" s="12">
        <f>SUM(E5,G5,I5)</f>
        <v>5372</v>
      </c>
      <c r="D5" s="12">
        <f>F5+H5+J5</f>
        <v>7128000</v>
      </c>
      <c r="E5" s="13">
        <v>4846</v>
      </c>
      <c r="F5" s="14">
        <v>5815200</v>
      </c>
      <c r="G5" s="14">
        <v>512</v>
      </c>
      <c r="H5" s="14">
        <f>G5*200*12</f>
        <v>1228800</v>
      </c>
      <c r="I5" s="14">
        <v>14</v>
      </c>
      <c r="J5" s="14">
        <f>I5*500*12</f>
        <v>84000</v>
      </c>
      <c r="K5" s="20">
        <v>933600</v>
      </c>
      <c r="L5" s="20">
        <v>343800</v>
      </c>
      <c r="M5" s="21">
        <v>1379657</v>
      </c>
      <c r="N5" s="22">
        <f>D5-K5-L5-M5</f>
        <v>4470943</v>
      </c>
    </row>
    <row r="6" spans="1:14" ht="24" customHeight="1">
      <c r="A6" s="10">
        <v>2</v>
      </c>
      <c r="B6" s="15" t="s">
        <v>17</v>
      </c>
      <c r="C6" s="12">
        <f aca="true" t="shared" si="0" ref="C6:C26">SUM(E6,G6,I6)</f>
        <v>2242</v>
      </c>
      <c r="D6" s="12">
        <f aca="true" t="shared" si="1" ref="D6:D26">F6+H6+J6</f>
        <v>3028800</v>
      </c>
      <c r="E6" s="13">
        <v>1984</v>
      </c>
      <c r="F6" s="14">
        <v>2380800</v>
      </c>
      <c r="G6" s="12">
        <v>250</v>
      </c>
      <c r="H6" s="14">
        <f aca="true" t="shared" si="2" ref="H6:H26">G6*200*12</f>
        <v>600000</v>
      </c>
      <c r="I6" s="12">
        <v>8</v>
      </c>
      <c r="J6" s="14">
        <f aca="true" t="shared" si="3" ref="J6:J26">I6*500*12</f>
        <v>48000</v>
      </c>
      <c r="K6" s="20">
        <v>392900</v>
      </c>
      <c r="L6" s="20">
        <v>68800</v>
      </c>
      <c r="M6" s="21">
        <v>580621</v>
      </c>
      <c r="N6" s="22">
        <f aca="true" t="shared" si="4" ref="N6:N26">D6-K6-L6-M6</f>
        <v>1986479</v>
      </c>
    </row>
    <row r="7" spans="1:14" ht="24" customHeight="1">
      <c r="A7" s="10">
        <v>3</v>
      </c>
      <c r="B7" s="15" t="s">
        <v>18</v>
      </c>
      <c r="C7" s="12">
        <f t="shared" si="0"/>
        <v>862</v>
      </c>
      <c r="D7" s="12">
        <f t="shared" si="1"/>
        <v>1170000</v>
      </c>
      <c r="E7" s="13">
        <v>752</v>
      </c>
      <c r="F7" s="14">
        <v>902400</v>
      </c>
      <c r="G7" s="14">
        <v>109</v>
      </c>
      <c r="H7" s="14">
        <f t="shared" si="2"/>
        <v>261600</v>
      </c>
      <c r="I7" s="14">
        <v>1</v>
      </c>
      <c r="J7" s="14">
        <f t="shared" si="3"/>
        <v>6000</v>
      </c>
      <c r="K7" s="20">
        <v>168200</v>
      </c>
      <c r="L7" s="20">
        <v>96300</v>
      </c>
      <c r="M7" s="21">
        <v>248563</v>
      </c>
      <c r="N7" s="22">
        <f t="shared" si="4"/>
        <v>656937</v>
      </c>
    </row>
    <row r="8" spans="1:14" ht="24" customHeight="1">
      <c r="A8" s="10">
        <v>4</v>
      </c>
      <c r="B8" s="15" t="s">
        <v>19</v>
      </c>
      <c r="C8" s="12">
        <f t="shared" si="0"/>
        <v>621</v>
      </c>
      <c r="D8" s="12">
        <f t="shared" si="1"/>
        <v>861600</v>
      </c>
      <c r="E8" s="13">
        <v>527</v>
      </c>
      <c r="F8" s="14">
        <v>632400</v>
      </c>
      <c r="G8" s="12">
        <v>93</v>
      </c>
      <c r="H8" s="14">
        <f t="shared" si="2"/>
        <v>223200</v>
      </c>
      <c r="I8" s="12">
        <v>1</v>
      </c>
      <c r="J8" s="14">
        <f t="shared" si="3"/>
        <v>6000</v>
      </c>
      <c r="K8" s="20">
        <v>126500</v>
      </c>
      <c r="L8" s="20">
        <v>79700</v>
      </c>
      <c r="M8" s="21">
        <v>186938</v>
      </c>
      <c r="N8" s="22">
        <f t="shared" si="4"/>
        <v>468462</v>
      </c>
    </row>
    <row r="9" spans="1:14" ht="24" customHeight="1">
      <c r="A9" s="10">
        <v>5</v>
      </c>
      <c r="B9" s="15" t="s">
        <v>20</v>
      </c>
      <c r="C9" s="12">
        <f t="shared" si="0"/>
        <v>4075</v>
      </c>
      <c r="D9" s="12">
        <f t="shared" si="1"/>
        <v>5546400</v>
      </c>
      <c r="E9" s="13">
        <v>3561</v>
      </c>
      <c r="F9" s="14">
        <v>4273200</v>
      </c>
      <c r="G9" s="14">
        <v>503</v>
      </c>
      <c r="H9" s="14">
        <f t="shared" si="2"/>
        <v>1207200</v>
      </c>
      <c r="I9" s="14">
        <v>11</v>
      </c>
      <c r="J9" s="14">
        <f t="shared" si="3"/>
        <v>66000</v>
      </c>
      <c r="K9" s="20">
        <v>737000</v>
      </c>
      <c r="L9" s="20">
        <v>240300</v>
      </c>
      <c r="M9" s="21">
        <v>1089125</v>
      </c>
      <c r="N9" s="22">
        <f t="shared" si="4"/>
        <v>3479975</v>
      </c>
    </row>
    <row r="10" spans="1:14" ht="24" customHeight="1">
      <c r="A10" s="10">
        <v>6</v>
      </c>
      <c r="B10" s="15" t="s">
        <v>21</v>
      </c>
      <c r="C10" s="12">
        <f t="shared" si="0"/>
        <v>1867</v>
      </c>
      <c r="D10" s="12">
        <f t="shared" si="1"/>
        <v>2598000</v>
      </c>
      <c r="E10" s="13">
        <v>1590</v>
      </c>
      <c r="F10" s="14">
        <v>1908000</v>
      </c>
      <c r="G10" s="12">
        <v>270</v>
      </c>
      <c r="H10" s="14">
        <f t="shared" si="2"/>
        <v>648000</v>
      </c>
      <c r="I10" s="12">
        <v>7</v>
      </c>
      <c r="J10" s="14">
        <f t="shared" si="3"/>
        <v>42000</v>
      </c>
      <c r="K10" s="20">
        <v>364500</v>
      </c>
      <c r="L10" s="20">
        <v>104800</v>
      </c>
      <c r="M10" s="21">
        <v>538652</v>
      </c>
      <c r="N10" s="22">
        <f t="shared" si="4"/>
        <v>1590048</v>
      </c>
    </row>
    <row r="11" spans="1:14" ht="24" customHeight="1">
      <c r="A11" s="10">
        <v>7</v>
      </c>
      <c r="B11" s="15" t="s">
        <v>22</v>
      </c>
      <c r="C11" s="12">
        <f t="shared" si="0"/>
        <v>984</v>
      </c>
      <c r="D11" s="12">
        <f t="shared" si="1"/>
        <v>1286400</v>
      </c>
      <c r="E11" s="13">
        <v>896</v>
      </c>
      <c r="F11" s="14">
        <v>1075200</v>
      </c>
      <c r="G11" s="12">
        <v>88</v>
      </c>
      <c r="H11" s="14">
        <f t="shared" si="2"/>
        <v>211200</v>
      </c>
      <c r="I11" s="12">
        <v>0</v>
      </c>
      <c r="J11" s="14">
        <f t="shared" si="3"/>
        <v>0</v>
      </c>
      <c r="K11" s="20">
        <v>166900</v>
      </c>
      <c r="L11" s="20">
        <v>181800</v>
      </c>
      <c r="M11" s="21">
        <v>246642</v>
      </c>
      <c r="N11" s="22">
        <f t="shared" si="4"/>
        <v>691058</v>
      </c>
    </row>
    <row r="12" spans="1:14" ht="24" customHeight="1">
      <c r="A12" s="10">
        <v>8</v>
      </c>
      <c r="B12" s="15" t="s">
        <v>23</v>
      </c>
      <c r="C12" s="12">
        <f t="shared" si="0"/>
        <v>1391</v>
      </c>
      <c r="D12" s="12">
        <f t="shared" si="1"/>
        <v>1908000</v>
      </c>
      <c r="E12" s="13">
        <v>1198</v>
      </c>
      <c r="F12" s="14">
        <v>1437600</v>
      </c>
      <c r="G12" s="12">
        <v>191</v>
      </c>
      <c r="H12" s="14">
        <f t="shared" si="2"/>
        <v>458400</v>
      </c>
      <c r="I12" s="12">
        <v>2</v>
      </c>
      <c r="J12" s="14">
        <f t="shared" si="3"/>
        <v>12000</v>
      </c>
      <c r="K12" s="20">
        <v>248200</v>
      </c>
      <c r="L12" s="20">
        <v>158000</v>
      </c>
      <c r="M12" s="21">
        <v>366786</v>
      </c>
      <c r="N12" s="22">
        <f t="shared" si="4"/>
        <v>1135014</v>
      </c>
    </row>
    <row r="13" spans="1:14" ht="24" customHeight="1">
      <c r="A13" s="10">
        <v>9</v>
      </c>
      <c r="B13" s="15" t="s">
        <v>24</v>
      </c>
      <c r="C13" s="12">
        <f t="shared" si="0"/>
        <v>1373</v>
      </c>
      <c r="D13" s="12">
        <f t="shared" si="1"/>
        <v>1846800</v>
      </c>
      <c r="E13" s="13">
        <v>1222</v>
      </c>
      <c r="F13" s="14">
        <v>1466400</v>
      </c>
      <c r="G13" s="12">
        <v>146</v>
      </c>
      <c r="H13" s="14">
        <f t="shared" si="2"/>
        <v>350400</v>
      </c>
      <c r="I13" s="12">
        <v>5</v>
      </c>
      <c r="J13" s="14">
        <f t="shared" si="3"/>
        <v>30000</v>
      </c>
      <c r="K13" s="20">
        <v>234800</v>
      </c>
      <c r="L13" s="20">
        <v>364000</v>
      </c>
      <c r="M13" s="21">
        <v>346983</v>
      </c>
      <c r="N13" s="22">
        <f t="shared" si="4"/>
        <v>901017</v>
      </c>
    </row>
    <row r="14" spans="1:14" ht="24" customHeight="1">
      <c r="A14" s="10">
        <v>10</v>
      </c>
      <c r="B14" s="15" t="s">
        <v>25</v>
      </c>
      <c r="C14" s="12">
        <f t="shared" si="0"/>
        <v>1730</v>
      </c>
      <c r="D14" s="12">
        <f t="shared" si="1"/>
        <v>2462400</v>
      </c>
      <c r="E14" s="13">
        <v>1432</v>
      </c>
      <c r="F14" s="14">
        <v>1718400</v>
      </c>
      <c r="G14" s="12">
        <v>290</v>
      </c>
      <c r="H14" s="14">
        <f t="shared" si="2"/>
        <v>696000</v>
      </c>
      <c r="I14" s="12">
        <v>8</v>
      </c>
      <c r="J14" s="14">
        <f t="shared" si="3"/>
        <v>48000</v>
      </c>
      <c r="K14" s="20">
        <v>359700</v>
      </c>
      <c r="L14" s="20">
        <v>300200</v>
      </c>
      <c r="M14" s="21">
        <v>531558</v>
      </c>
      <c r="N14" s="22">
        <f t="shared" si="4"/>
        <v>1270942</v>
      </c>
    </row>
    <row r="15" spans="1:14" ht="24" customHeight="1">
      <c r="A15" s="10">
        <v>11</v>
      </c>
      <c r="B15" s="15" t="s">
        <v>26</v>
      </c>
      <c r="C15" s="12">
        <f t="shared" si="0"/>
        <v>1006</v>
      </c>
      <c r="D15" s="12">
        <f t="shared" si="1"/>
        <v>1456800</v>
      </c>
      <c r="E15" s="13">
        <v>822</v>
      </c>
      <c r="F15" s="14">
        <v>986400</v>
      </c>
      <c r="G15" s="12">
        <v>176</v>
      </c>
      <c r="H15" s="14">
        <f t="shared" si="2"/>
        <v>422400</v>
      </c>
      <c r="I15" s="12">
        <v>8</v>
      </c>
      <c r="J15" s="14">
        <f t="shared" si="3"/>
        <v>48000</v>
      </c>
      <c r="K15" s="20">
        <v>203900</v>
      </c>
      <c r="L15" s="20">
        <v>117000</v>
      </c>
      <c r="M15" s="21">
        <v>301320</v>
      </c>
      <c r="N15" s="22">
        <f t="shared" si="4"/>
        <v>834580</v>
      </c>
    </row>
    <row r="16" spans="1:14" ht="24" customHeight="1">
      <c r="A16" s="10">
        <v>12</v>
      </c>
      <c r="B16" s="15" t="s">
        <v>27</v>
      </c>
      <c r="C16" s="12">
        <f t="shared" si="0"/>
        <v>1883</v>
      </c>
      <c r="D16" s="12">
        <f t="shared" si="1"/>
        <v>2536800</v>
      </c>
      <c r="E16" s="13">
        <v>1670</v>
      </c>
      <c r="F16" s="14">
        <v>2004000</v>
      </c>
      <c r="G16" s="12">
        <v>207</v>
      </c>
      <c r="H16" s="14">
        <f t="shared" si="2"/>
        <v>496800</v>
      </c>
      <c r="I16" s="12">
        <v>6</v>
      </c>
      <c r="J16" s="14">
        <f t="shared" si="3"/>
        <v>36000</v>
      </c>
      <c r="K16" s="20">
        <v>330600</v>
      </c>
      <c r="L16" s="20">
        <v>273600</v>
      </c>
      <c r="M16" s="21">
        <v>488555</v>
      </c>
      <c r="N16" s="22">
        <f t="shared" si="4"/>
        <v>1444045</v>
      </c>
    </row>
    <row r="17" spans="1:14" ht="24" customHeight="1">
      <c r="A17" s="10">
        <v>13</v>
      </c>
      <c r="B17" s="15" t="s">
        <v>28</v>
      </c>
      <c r="C17" s="12">
        <f t="shared" si="0"/>
        <v>814</v>
      </c>
      <c r="D17" s="12">
        <f t="shared" si="1"/>
        <v>1087200</v>
      </c>
      <c r="E17" s="13">
        <v>722</v>
      </c>
      <c r="F17" s="14">
        <v>866400</v>
      </c>
      <c r="G17" s="12">
        <v>92</v>
      </c>
      <c r="H17" s="14">
        <f t="shared" si="2"/>
        <v>220800</v>
      </c>
      <c r="I17" s="12">
        <v>0</v>
      </c>
      <c r="J17" s="14">
        <f t="shared" si="3"/>
        <v>0</v>
      </c>
      <c r="K17" s="20">
        <v>139000</v>
      </c>
      <c r="L17" s="20">
        <v>231300</v>
      </c>
      <c r="M17" s="21">
        <v>205412</v>
      </c>
      <c r="N17" s="22">
        <f t="shared" si="4"/>
        <v>511488</v>
      </c>
    </row>
    <row r="18" spans="1:14" ht="24" customHeight="1">
      <c r="A18" s="10">
        <v>14</v>
      </c>
      <c r="B18" s="15" t="s">
        <v>29</v>
      </c>
      <c r="C18" s="12">
        <f t="shared" si="0"/>
        <v>1692</v>
      </c>
      <c r="D18" s="12">
        <f t="shared" si="1"/>
        <v>2296800</v>
      </c>
      <c r="E18" s="13">
        <v>1485</v>
      </c>
      <c r="F18" s="14">
        <v>1782000</v>
      </c>
      <c r="G18" s="12">
        <v>202</v>
      </c>
      <c r="H18" s="14">
        <f t="shared" si="2"/>
        <v>484800</v>
      </c>
      <c r="I18" s="12">
        <v>5</v>
      </c>
      <c r="J18" s="14">
        <f t="shared" si="3"/>
        <v>30000</v>
      </c>
      <c r="K18" s="20">
        <v>301200</v>
      </c>
      <c r="L18" s="20">
        <v>137200</v>
      </c>
      <c r="M18" s="21">
        <v>445108</v>
      </c>
      <c r="N18" s="22">
        <f t="shared" si="4"/>
        <v>1413292</v>
      </c>
    </row>
    <row r="19" spans="1:14" ht="24" customHeight="1">
      <c r="A19" s="10">
        <v>15</v>
      </c>
      <c r="B19" s="15" t="s">
        <v>30</v>
      </c>
      <c r="C19" s="12">
        <f t="shared" si="0"/>
        <v>710</v>
      </c>
      <c r="D19" s="12">
        <f t="shared" si="1"/>
        <v>950400</v>
      </c>
      <c r="E19" s="13">
        <v>634</v>
      </c>
      <c r="F19" s="14">
        <v>760800</v>
      </c>
      <c r="G19" s="12">
        <v>74</v>
      </c>
      <c r="H19" s="14">
        <f t="shared" si="2"/>
        <v>177600</v>
      </c>
      <c r="I19" s="12">
        <v>2</v>
      </c>
      <c r="J19" s="14">
        <f t="shared" si="3"/>
        <v>12000</v>
      </c>
      <c r="K19" s="20">
        <v>123600</v>
      </c>
      <c r="L19" s="20">
        <v>149900</v>
      </c>
      <c r="M19" s="21">
        <v>182654</v>
      </c>
      <c r="N19" s="22">
        <f t="shared" si="4"/>
        <v>494246</v>
      </c>
    </row>
    <row r="20" spans="1:14" ht="24" customHeight="1">
      <c r="A20" s="10">
        <v>16</v>
      </c>
      <c r="B20" s="15" t="s">
        <v>31</v>
      </c>
      <c r="C20" s="12">
        <f t="shared" si="0"/>
        <v>1448</v>
      </c>
      <c r="D20" s="12">
        <f t="shared" si="1"/>
        <v>2004000</v>
      </c>
      <c r="E20" s="13">
        <v>1241</v>
      </c>
      <c r="F20" s="14">
        <v>1489200</v>
      </c>
      <c r="G20" s="12">
        <v>202</v>
      </c>
      <c r="H20" s="14">
        <f t="shared" si="2"/>
        <v>484800</v>
      </c>
      <c r="I20" s="12">
        <v>5</v>
      </c>
      <c r="J20" s="14">
        <f t="shared" si="3"/>
        <v>30000</v>
      </c>
      <c r="K20" s="20">
        <v>271100</v>
      </c>
      <c r="L20" s="20">
        <v>403200</v>
      </c>
      <c r="M20" s="21">
        <v>400627</v>
      </c>
      <c r="N20" s="22">
        <f t="shared" si="4"/>
        <v>929073</v>
      </c>
    </row>
    <row r="21" spans="1:14" ht="24" customHeight="1">
      <c r="A21" s="10">
        <v>17</v>
      </c>
      <c r="B21" s="15" t="s">
        <v>32</v>
      </c>
      <c r="C21" s="12">
        <f t="shared" si="0"/>
        <v>1701</v>
      </c>
      <c r="D21" s="12">
        <f t="shared" si="1"/>
        <v>2354400</v>
      </c>
      <c r="E21" s="13">
        <v>1449</v>
      </c>
      <c r="F21" s="14">
        <v>1738800</v>
      </c>
      <c r="G21" s="14">
        <v>249</v>
      </c>
      <c r="H21" s="14">
        <f t="shared" si="2"/>
        <v>597600</v>
      </c>
      <c r="I21" s="14">
        <v>3</v>
      </c>
      <c r="J21" s="14">
        <f t="shared" si="3"/>
        <v>18000</v>
      </c>
      <c r="K21" s="20">
        <v>326100</v>
      </c>
      <c r="L21" s="20">
        <v>482800</v>
      </c>
      <c r="M21" s="21">
        <v>481905</v>
      </c>
      <c r="N21" s="22">
        <f t="shared" si="4"/>
        <v>1063595</v>
      </c>
    </row>
    <row r="22" spans="1:14" ht="24" customHeight="1">
      <c r="A22" s="10">
        <v>18</v>
      </c>
      <c r="B22" s="15" t="s">
        <v>33</v>
      </c>
      <c r="C22" s="12">
        <f t="shared" si="0"/>
        <v>1403</v>
      </c>
      <c r="D22" s="12">
        <f t="shared" si="1"/>
        <v>1958400</v>
      </c>
      <c r="E22" s="13">
        <v>1192</v>
      </c>
      <c r="F22" s="14">
        <v>1430400</v>
      </c>
      <c r="G22" s="12">
        <v>205</v>
      </c>
      <c r="H22" s="14">
        <f t="shared" si="2"/>
        <v>492000</v>
      </c>
      <c r="I22" s="12">
        <v>6</v>
      </c>
      <c r="J22" s="14">
        <f t="shared" si="3"/>
        <v>36000</v>
      </c>
      <c r="K22" s="20">
        <v>267700</v>
      </c>
      <c r="L22" s="20">
        <v>148000</v>
      </c>
      <c r="M22" s="21">
        <v>395602</v>
      </c>
      <c r="N22" s="22">
        <f t="shared" si="4"/>
        <v>1147098</v>
      </c>
    </row>
    <row r="23" spans="1:14" ht="24" customHeight="1">
      <c r="A23" s="10">
        <v>19</v>
      </c>
      <c r="B23" s="15" t="s">
        <v>34</v>
      </c>
      <c r="C23" s="12">
        <f t="shared" si="0"/>
        <v>1067</v>
      </c>
      <c r="D23" s="12">
        <f t="shared" si="1"/>
        <v>1563600</v>
      </c>
      <c r="E23" s="13">
        <v>840</v>
      </c>
      <c r="F23" s="14">
        <v>1008000</v>
      </c>
      <c r="G23" s="14">
        <v>224</v>
      </c>
      <c r="H23" s="14">
        <f t="shared" si="2"/>
        <v>537600</v>
      </c>
      <c r="I23" s="14">
        <v>3</v>
      </c>
      <c r="J23" s="14">
        <f t="shared" si="3"/>
        <v>18000</v>
      </c>
      <c r="K23" s="20">
        <v>233400</v>
      </c>
      <c r="L23" s="20">
        <v>179600</v>
      </c>
      <c r="M23" s="21">
        <v>344914</v>
      </c>
      <c r="N23" s="22">
        <f t="shared" si="4"/>
        <v>805686</v>
      </c>
    </row>
    <row r="24" spans="1:14" ht="24" customHeight="1">
      <c r="A24" s="10">
        <v>20</v>
      </c>
      <c r="B24" s="15" t="s">
        <v>35</v>
      </c>
      <c r="C24" s="12">
        <f t="shared" si="0"/>
        <v>1406</v>
      </c>
      <c r="D24" s="12">
        <f t="shared" si="1"/>
        <v>1900800</v>
      </c>
      <c r="E24" s="13">
        <v>1234</v>
      </c>
      <c r="F24" s="14">
        <v>1480800</v>
      </c>
      <c r="G24" s="12">
        <v>170</v>
      </c>
      <c r="H24" s="14">
        <f t="shared" si="2"/>
        <v>408000</v>
      </c>
      <c r="I24" s="12">
        <v>2</v>
      </c>
      <c r="J24" s="14">
        <f t="shared" si="3"/>
        <v>12000</v>
      </c>
      <c r="K24" s="20">
        <v>262800</v>
      </c>
      <c r="L24" s="20">
        <v>243900</v>
      </c>
      <c r="M24" s="21">
        <v>388361</v>
      </c>
      <c r="N24" s="22">
        <f t="shared" si="4"/>
        <v>1005739</v>
      </c>
    </row>
    <row r="25" spans="1:14" ht="24" customHeight="1">
      <c r="A25" s="10">
        <v>21</v>
      </c>
      <c r="B25" s="15" t="s">
        <v>36</v>
      </c>
      <c r="C25" s="12">
        <f t="shared" si="0"/>
        <v>617</v>
      </c>
      <c r="D25" s="12">
        <f t="shared" si="1"/>
        <v>867600</v>
      </c>
      <c r="E25" s="13">
        <v>511</v>
      </c>
      <c r="F25" s="14">
        <v>613200</v>
      </c>
      <c r="G25" s="12">
        <v>106</v>
      </c>
      <c r="H25" s="14">
        <f t="shared" si="2"/>
        <v>254400</v>
      </c>
      <c r="I25" s="12">
        <v>0</v>
      </c>
      <c r="J25" s="14">
        <f t="shared" si="3"/>
        <v>0</v>
      </c>
      <c r="K25" s="20">
        <v>133200</v>
      </c>
      <c r="L25" s="20">
        <v>96800</v>
      </c>
      <c r="M25" s="21">
        <v>196841</v>
      </c>
      <c r="N25" s="22">
        <f t="shared" si="4"/>
        <v>440759</v>
      </c>
    </row>
    <row r="26" spans="1:14" ht="24" customHeight="1">
      <c r="A26" s="10">
        <v>22</v>
      </c>
      <c r="B26" s="15" t="s">
        <v>37</v>
      </c>
      <c r="C26" s="12">
        <f t="shared" si="0"/>
        <v>405</v>
      </c>
      <c r="D26" s="12">
        <f t="shared" si="1"/>
        <v>550800</v>
      </c>
      <c r="E26" s="13">
        <v>357</v>
      </c>
      <c r="F26" s="14">
        <v>428400</v>
      </c>
      <c r="G26" s="12">
        <v>46</v>
      </c>
      <c r="H26" s="14">
        <f t="shared" si="2"/>
        <v>110400</v>
      </c>
      <c r="I26" s="12">
        <v>2</v>
      </c>
      <c r="J26" s="14">
        <f t="shared" si="3"/>
        <v>12000</v>
      </c>
      <c r="K26" s="20">
        <v>77600</v>
      </c>
      <c r="L26" s="20">
        <v>99000</v>
      </c>
      <c r="M26" s="21">
        <v>114676</v>
      </c>
      <c r="N26" s="22">
        <f t="shared" si="4"/>
        <v>259524</v>
      </c>
    </row>
    <row r="27" spans="1:14" ht="24" customHeight="1">
      <c r="A27" s="16" t="s">
        <v>38</v>
      </c>
      <c r="B27" s="16"/>
      <c r="C27" s="12">
        <f aca="true" t="shared" si="5" ref="C27:N27">SUM(C5:C26)</f>
        <v>34669</v>
      </c>
      <c r="D27" s="12">
        <f t="shared" si="5"/>
        <v>47364000</v>
      </c>
      <c r="E27" s="12">
        <f t="shared" si="5"/>
        <v>30165</v>
      </c>
      <c r="F27" s="14">
        <f t="shared" si="5"/>
        <v>36198000</v>
      </c>
      <c r="G27" s="14">
        <f t="shared" si="5"/>
        <v>4405</v>
      </c>
      <c r="H27" s="14">
        <f t="shared" si="5"/>
        <v>10572000</v>
      </c>
      <c r="I27" s="14">
        <f t="shared" si="5"/>
        <v>99</v>
      </c>
      <c r="J27" s="14">
        <f t="shared" si="5"/>
        <v>594000</v>
      </c>
      <c r="K27" s="20">
        <f t="shared" si="5"/>
        <v>6402500</v>
      </c>
      <c r="L27" s="20">
        <f t="shared" si="5"/>
        <v>4500000</v>
      </c>
      <c r="M27" s="21">
        <f t="shared" si="5"/>
        <v>9461500</v>
      </c>
      <c r="N27" s="23">
        <f t="shared" si="5"/>
        <v>27000000</v>
      </c>
    </row>
    <row r="29" ht="13.5">
      <c r="N29" s="24"/>
    </row>
  </sheetData>
  <sheetProtection/>
  <mergeCells count="13">
    <mergeCell ref="A1:N1"/>
    <mergeCell ref="A2:N2"/>
    <mergeCell ref="E3:F3"/>
    <mergeCell ref="G3:H3"/>
    <mergeCell ref="I3:J3"/>
    <mergeCell ref="K3:L3"/>
    <mergeCell ref="A27:B27"/>
    <mergeCell ref="A3:A4"/>
    <mergeCell ref="B3:B4"/>
    <mergeCell ref="C3:C4"/>
    <mergeCell ref="D3:D4"/>
    <mergeCell ref="M3:M4"/>
    <mergeCell ref="N3:N4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梁芳</dc:creator>
  <cp:keywords/>
  <dc:description/>
  <cp:lastModifiedBy>梁芳</cp:lastModifiedBy>
  <cp:lastPrinted>2019-01-02T09:02:55Z</cp:lastPrinted>
  <dcterms:created xsi:type="dcterms:W3CDTF">2017-12-28T11:11:30Z</dcterms:created>
  <dcterms:modified xsi:type="dcterms:W3CDTF">2019-01-03T02:26:32Z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