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附件1 里程梯级表" sheetId="1" r:id="rId1"/>
    <sheet name="附件2票价表" sheetId="2" r:id="rId2"/>
  </sheets>
  <externalReferences>
    <externalReference r:id="rId5"/>
  </externalReferences>
  <definedNames>
    <definedName name="fasttime">'[1]#REF!'!$E$5:$H$16</definedName>
  </definedNames>
  <calcPr fullCalcOnLoad="1"/>
  <oleSize ref="A1:IV6"/>
</workbook>
</file>

<file path=xl/sharedStrings.xml><?xml version="1.0" encoding="utf-8"?>
<sst xmlns="http://schemas.openxmlformats.org/spreadsheetml/2006/main" count="33" uniqueCount="20">
  <si>
    <t>附件1：</t>
  </si>
  <si>
    <t xml:space="preserve">           公共汽车大站快线K18路线“人民医院-阜沙卫民”里程梯级表</t>
  </si>
  <si>
    <t>人民医院</t>
  </si>
  <si>
    <t>大信新都汇</t>
  </si>
  <si>
    <t>东盛花园</t>
  </si>
  <si>
    <t>民营科技园</t>
  </si>
  <si>
    <t>第二人民医院路口</t>
  </si>
  <si>
    <t>大南中学</t>
  </si>
  <si>
    <t>上南村路口</t>
  </si>
  <si>
    <t>阜沙市场</t>
  </si>
  <si>
    <t>阜沙镇政府</t>
  </si>
  <si>
    <t>阜东村</t>
  </si>
  <si>
    <t>牛角村路口</t>
  </si>
  <si>
    <t>卫民市场</t>
  </si>
  <si>
    <t>阜沙卫民</t>
  </si>
  <si>
    <t>附件2</t>
  </si>
  <si>
    <t>公共汽车大站快线K18路线“人民医院-阜沙卫民”无人售票分段收费票价梯级表</t>
  </si>
  <si>
    <t>往阜沙卫民方向</t>
  </si>
  <si>
    <t>站点</t>
  </si>
  <si>
    <t>往人民医院方向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</si>
</sst>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元&quot;"/>
    <numFmt numFmtId="177" formatCode="0.0_ "/>
  </numFmts>
  <fonts count="4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sz val="13"/>
      <name val="宋体"/>
      <family val="0"/>
    </font>
    <font>
      <sz val="16"/>
      <name val="黑体"/>
      <family val="3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textRotation="255"/>
    </xf>
    <xf numFmtId="176" fontId="0" fillId="0" borderId="15" xfId="0" applyNumberForma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18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 textRotation="255" wrapText="1"/>
    </xf>
    <xf numFmtId="176" fontId="0" fillId="0" borderId="23" xfId="0" applyNumberForma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vertical="center" textRotation="255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18" xfId="0" applyNumberForma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177" fontId="0" fillId="0" borderId="0" xfId="63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177" fontId="0" fillId="0" borderId="15" xfId="6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177" fontId="0" fillId="0" borderId="15" xfId="63" applyNumberFormat="1" applyFont="1" applyFill="1" applyBorder="1" applyAlignment="1">
      <alignment horizontal="left" vertical="center"/>
      <protection/>
    </xf>
    <xf numFmtId="177" fontId="0" fillId="0" borderId="0" xfId="63" applyNumberFormat="1" applyFont="1" applyFill="1" applyAlignment="1">
      <alignment horizontal="left" vertical="center"/>
      <protection/>
    </xf>
    <xf numFmtId="177" fontId="0" fillId="0" borderId="15" xfId="63" applyNumberFormat="1" applyFont="1" applyFill="1" applyBorder="1" applyAlignment="1">
      <alignment horizontal="center" vertical="center"/>
      <protection/>
    </xf>
    <xf numFmtId="177" fontId="8" fillId="0" borderId="15" xfId="63" applyNumberFormat="1" applyFont="1" applyFill="1" applyBorder="1" applyAlignment="1">
      <alignment horizontal="center" vertical="center"/>
      <protection/>
    </xf>
    <xf numFmtId="177" fontId="8" fillId="0" borderId="25" xfId="63" applyNumberFormat="1" applyFont="1" applyFill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left" vertical="center"/>
      <protection/>
    </xf>
    <xf numFmtId="177" fontId="0" fillId="0" borderId="15" xfId="0" applyNumberFormat="1" applyBorder="1" applyAlignment="1">
      <alignment horizontal="center" vertical="center"/>
    </xf>
    <xf numFmtId="177" fontId="8" fillId="0" borderId="25" xfId="63" applyNumberFormat="1" applyFont="1" applyFill="1" applyBorder="1" applyAlignment="1">
      <alignment horizontal="center" vertical="center"/>
      <protection/>
    </xf>
    <xf numFmtId="177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里程空格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13</xdr:col>
      <xdr:colOff>590550</xdr:colOff>
      <xdr:row>4</xdr:row>
      <xdr:rowOff>9525</xdr:rowOff>
    </xdr:to>
    <xdr:sp>
      <xdr:nvSpPr>
        <xdr:cNvPr id="1" name="Line 37"/>
        <xdr:cNvSpPr>
          <a:spLocks/>
        </xdr:cNvSpPr>
      </xdr:nvSpPr>
      <xdr:spPr>
        <a:xfrm rot="10800000" flipH="1" flipV="1">
          <a:off x="1362075" y="3324225"/>
          <a:ext cx="7991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14</xdr:col>
      <xdr:colOff>19050</xdr:colOff>
      <xdr:row>3</xdr:row>
      <xdr:rowOff>19050</xdr:rowOff>
    </xdr:to>
    <xdr:sp>
      <xdr:nvSpPr>
        <xdr:cNvPr id="2" name="Line 38"/>
        <xdr:cNvSpPr>
          <a:spLocks/>
        </xdr:cNvSpPr>
      </xdr:nvSpPr>
      <xdr:spPr>
        <a:xfrm rot="10800000" flipH="1" flipV="1">
          <a:off x="1333500" y="1657350"/>
          <a:ext cx="80676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9\&#33829;&#36816;&#23433;&#20840;&#37096;&#20844;&#25991;\&#33829;&#36816;&#23433;&#20840;&#37096;&#20844;&#25991;\&#33829;&#36816;&#26102;&#38388;\09&#24180;\8&#26376;\&#19968;&#20998;\1&#12289;12&#12289;31&#12289;33&#12289;48&#36335;\1&#36335;&#19968;&#20998;16&#21488;-08-7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1路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zoomScaleSheetLayoutView="100" workbookViewId="0" topLeftCell="A1">
      <selection activeCell="O8" sqref="O8"/>
    </sheetView>
  </sheetViews>
  <sheetFormatPr defaultColWidth="9.00390625" defaultRowHeight="14.25"/>
  <cols>
    <col min="1" max="18" width="7.00390625" style="0" customWidth="1"/>
    <col min="19" max="19" width="6.25390625" style="0" customWidth="1"/>
    <col min="20" max="20" width="6.25390625" style="0" hidden="1" customWidth="1"/>
  </cols>
  <sheetData>
    <row r="1" spans="1:2" ht="30" customHeight="1">
      <c r="A1" s="29" t="s">
        <v>0</v>
      </c>
      <c r="B1" s="30"/>
    </row>
    <row r="2" spans="1:18" ht="52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7" ht="25.5" customHeight="1">
      <c r="A3" s="32"/>
      <c r="B3" s="32"/>
      <c r="C3" s="32"/>
      <c r="D3" s="32"/>
      <c r="E3" s="32"/>
      <c r="F3" s="32"/>
      <c r="G3" s="32"/>
    </row>
    <row r="4" spans="1:14" ht="24.75" customHeight="1">
      <c r="A4" s="33" t="s">
        <v>2</v>
      </c>
      <c r="B4" s="33"/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36"/>
    </row>
    <row r="5" spans="1:20" ht="24.75" customHeight="1">
      <c r="A5" s="35">
        <v>1.3</v>
      </c>
      <c r="B5" s="36" t="s">
        <v>3</v>
      </c>
      <c r="C5" s="36"/>
      <c r="D5" s="36"/>
      <c r="E5" s="36"/>
      <c r="F5" s="36"/>
      <c r="G5" s="36"/>
      <c r="H5" s="37"/>
      <c r="I5" s="36"/>
      <c r="J5" s="36"/>
      <c r="K5" s="36"/>
      <c r="L5" s="36"/>
      <c r="M5" s="36"/>
      <c r="N5" s="36"/>
      <c r="T5" s="54">
        <f>A5*0.273</f>
        <v>0.35490000000000005</v>
      </c>
    </row>
    <row r="6" spans="1:20" ht="24.75" customHeight="1">
      <c r="A6" s="35">
        <f aca="true" t="shared" si="0" ref="A6:A16">B6+1.3</f>
        <v>2.6</v>
      </c>
      <c r="B6" s="38">
        <v>1.3</v>
      </c>
      <c r="C6" s="36" t="s">
        <v>4</v>
      </c>
      <c r="D6" s="36"/>
      <c r="E6" s="36"/>
      <c r="F6" s="36"/>
      <c r="G6" s="36"/>
      <c r="H6" s="37"/>
      <c r="I6" s="36"/>
      <c r="J6" s="36"/>
      <c r="K6" s="36"/>
      <c r="L6" s="36"/>
      <c r="M6" s="36"/>
      <c r="N6" s="36"/>
      <c r="T6" s="54">
        <f aca="true" t="shared" si="1" ref="T6:T16">A6*0.273</f>
        <v>0.7098000000000001</v>
      </c>
    </row>
    <row r="7" spans="1:20" ht="24.75" customHeight="1">
      <c r="A7" s="35">
        <f t="shared" si="0"/>
        <v>4</v>
      </c>
      <c r="B7" s="35">
        <f aca="true" t="shared" si="2" ref="B7:B16">C7+1.3</f>
        <v>2.7</v>
      </c>
      <c r="C7" s="35">
        <v>1.4</v>
      </c>
      <c r="D7" s="33" t="s">
        <v>5</v>
      </c>
      <c r="E7" s="33"/>
      <c r="F7" s="33"/>
      <c r="G7" s="33"/>
      <c r="H7" s="37"/>
      <c r="I7" s="36"/>
      <c r="J7" s="36"/>
      <c r="K7" s="34"/>
      <c r="L7" s="34"/>
      <c r="M7" s="34"/>
      <c r="N7" s="34"/>
      <c r="T7" s="54">
        <f t="shared" si="1"/>
        <v>1.092</v>
      </c>
    </row>
    <row r="8" spans="1:20" ht="24.75" customHeight="1">
      <c r="A8" s="35">
        <f t="shared" si="0"/>
        <v>7.199999999999999</v>
      </c>
      <c r="B8" s="35">
        <f t="shared" si="2"/>
        <v>5.8999999999999995</v>
      </c>
      <c r="C8" s="35">
        <f aca="true" t="shared" si="3" ref="C8:C16">D8+1.4</f>
        <v>4.6</v>
      </c>
      <c r="D8" s="39">
        <v>3.2</v>
      </c>
      <c r="E8" s="40" t="s">
        <v>6</v>
      </c>
      <c r="F8" s="40"/>
      <c r="G8" s="33"/>
      <c r="H8" s="37"/>
      <c r="I8" s="36"/>
      <c r="J8" s="36"/>
      <c r="K8" s="34"/>
      <c r="L8" s="34"/>
      <c r="M8" s="34"/>
      <c r="N8" s="34"/>
      <c r="T8" s="54">
        <f t="shared" si="1"/>
        <v>1.9656</v>
      </c>
    </row>
    <row r="9" spans="1:20" ht="24.75" customHeight="1">
      <c r="A9" s="35">
        <f t="shared" si="0"/>
        <v>13.000000000000002</v>
      </c>
      <c r="B9" s="35">
        <f t="shared" si="2"/>
        <v>11.700000000000001</v>
      </c>
      <c r="C9" s="35">
        <f t="shared" si="3"/>
        <v>10.4</v>
      </c>
      <c r="D9" s="35">
        <f aca="true" t="shared" si="4" ref="D9:D16">E9+3.2</f>
        <v>9</v>
      </c>
      <c r="E9" s="41">
        <v>5.8</v>
      </c>
      <c r="F9" t="s">
        <v>7</v>
      </c>
      <c r="G9" s="33"/>
      <c r="H9" s="37"/>
      <c r="I9" s="36"/>
      <c r="J9" s="36"/>
      <c r="K9" s="47"/>
      <c r="L9" s="47"/>
      <c r="M9" s="47"/>
      <c r="N9" s="47"/>
      <c r="T9" s="54">
        <f t="shared" si="1"/>
        <v>3.549000000000001</v>
      </c>
    </row>
    <row r="10" spans="1:20" ht="24.75" customHeight="1">
      <c r="A10" s="35">
        <f t="shared" si="0"/>
        <v>18.599999999999998</v>
      </c>
      <c r="B10" s="35">
        <f t="shared" si="2"/>
        <v>17.299999999999997</v>
      </c>
      <c r="C10" s="35">
        <f t="shared" si="3"/>
        <v>15.999999999999998</v>
      </c>
      <c r="D10" s="35">
        <f t="shared" si="4"/>
        <v>14.599999999999998</v>
      </c>
      <c r="E10" s="42">
        <f aca="true" t="shared" si="5" ref="E10:E16">F10+5.8</f>
        <v>11.399999999999999</v>
      </c>
      <c r="F10" s="43">
        <v>5.6</v>
      </c>
      <c r="G10" s="44" t="s">
        <v>8</v>
      </c>
      <c r="H10" s="37"/>
      <c r="I10" s="36"/>
      <c r="J10" s="36"/>
      <c r="K10" s="48"/>
      <c r="L10" s="48"/>
      <c r="M10" s="48"/>
      <c r="N10" s="48"/>
      <c r="T10" s="54">
        <f t="shared" si="1"/>
        <v>5.0778</v>
      </c>
    </row>
    <row r="11" spans="1:20" ht="24.75" customHeight="1">
      <c r="A11" s="35">
        <f t="shared" si="0"/>
        <v>21.2</v>
      </c>
      <c r="B11" s="35">
        <f t="shared" si="2"/>
        <v>19.9</v>
      </c>
      <c r="C11" s="35">
        <f t="shared" si="3"/>
        <v>18.599999999999998</v>
      </c>
      <c r="D11" s="35">
        <f t="shared" si="4"/>
        <v>17.2</v>
      </c>
      <c r="E11" s="42">
        <f t="shared" si="5"/>
        <v>14</v>
      </c>
      <c r="F11" s="45">
        <f aca="true" t="shared" si="6" ref="F11:F16">G11+5.6</f>
        <v>8.2</v>
      </c>
      <c r="G11" s="43">
        <v>2.6</v>
      </c>
      <c r="H11" t="s">
        <v>9</v>
      </c>
      <c r="T11" s="54">
        <f t="shared" si="1"/>
        <v>5.7876</v>
      </c>
    </row>
    <row r="12" spans="1:20" ht="24.75" customHeight="1">
      <c r="A12" s="35">
        <f t="shared" si="0"/>
        <v>22.4</v>
      </c>
      <c r="B12" s="35">
        <f t="shared" si="2"/>
        <v>21.099999999999998</v>
      </c>
      <c r="C12" s="35">
        <f t="shared" si="3"/>
        <v>19.799999999999997</v>
      </c>
      <c r="D12" s="35">
        <f t="shared" si="4"/>
        <v>18.4</v>
      </c>
      <c r="E12" s="42">
        <f t="shared" si="5"/>
        <v>15.2</v>
      </c>
      <c r="F12" s="45">
        <f t="shared" si="6"/>
        <v>9.399999999999999</v>
      </c>
      <c r="G12" s="45">
        <f>H12+2.6</f>
        <v>3.8</v>
      </c>
      <c r="H12" s="43">
        <v>1.2</v>
      </c>
      <c r="I12" t="s">
        <v>10</v>
      </c>
      <c r="T12" s="54">
        <f t="shared" si="1"/>
        <v>6.1152</v>
      </c>
    </row>
    <row r="13" spans="1:20" ht="24.75" customHeight="1">
      <c r="A13" s="35">
        <f t="shared" si="0"/>
        <v>23.599999999999998</v>
      </c>
      <c r="B13" s="35">
        <f t="shared" si="2"/>
        <v>22.299999999999997</v>
      </c>
      <c r="C13" s="35">
        <f t="shared" si="3"/>
        <v>20.999999999999996</v>
      </c>
      <c r="D13" s="35">
        <f t="shared" si="4"/>
        <v>19.599999999999998</v>
      </c>
      <c r="E13" s="42">
        <f t="shared" si="5"/>
        <v>16.4</v>
      </c>
      <c r="F13" s="45">
        <f t="shared" si="6"/>
        <v>10.6</v>
      </c>
      <c r="G13" s="45">
        <f>H13+2.6</f>
        <v>5</v>
      </c>
      <c r="H13" s="46">
        <f>I13+1.2</f>
        <v>2.4</v>
      </c>
      <c r="I13" s="49">
        <v>1.2</v>
      </c>
      <c r="J13" t="s">
        <v>11</v>
      </c>
      <c r="T13" s="54">
        <f t="shared" si="1"/>
        <v>6.4428</v>
      </c>
    </row>
    <row r="14" spans="1:20" ht="24.75" customHeight="1">
      <c r="A14" s="35">
        <f t="shared" si="0"/>
        <v>24.5</v>
      </c>
      <c r="B14" s="35">
        <f t="shared" si="2"/>
        <v>23.2</v>
      </c>
      <c r="C14" s="35">
        <f t="shared" si="3"/>
        <v>21.9</v>
      </c>
      <c r="D14" s="35">
        <f t="shared" si="4"/>
        <v>20.5</v>
      </c>
      <c r="E14" s="42">
        <f t="shared" si="5"/>
        <v>17.3</v>
      </c>
      <c r="F14" s="45">
        <f t="shared" si="6"/>
        <v>11.5</v>
      </c>
      <c r="G14" s="45">
        <f>H14+2.6</f>
        <v>5.9</v>
      </c>
      <c r="H14" s="42">
        <f>I14+1.2</f>
        <v>3.3</v>
      </c>
      <c r="I14" s="50">
        <f>J14+1.2</f>
        <v>2.1</v>
      </c>
      <c r="J14" s="51">
        <v>0.9</v>
      </c>
      <c r="K14" t="s">
        <v>12</v>
      </c>
      <c r="T14" s="54">
        <f t="shared" si="1"/>
        <v>6.6885</v>
      </c>
    </row>
    <row r="15" spans="1:20" ht="24.75" customHeight="1">
      <c r="A15" s="35">
        <f t="shared" si="0"/>
        <v>25.8</v>
      </c>
      <c r="B15" s="35">
        <f t="shared" si="2"/>
        <v>24.5</v>
      </c>
      <c r="C15" s="35">
        <f t="shared" si="3"/>
        <v>23.2</v>
      </c>
      <c r="D15" s="35">
        <f t="shared" si="4"/>
        <v>21.8</v>
      </c>
      <c r="E15" s="42">
        <f t="shared" si="5"/>
        <v>18.6</v>
      </c>
      <c r="F15" s="45">
        <f t="shared" si="6"/>
        <v>12.8</v>
      </c>
      <c r="G15" s="45">
        <f>H15+2.6</f>
        <v>7.200000000000001</v>
      </c>
      <c r="H15" s="42">
        <f>I15+1.2</f>
        <v>4.6000000000000005</v>
      </c>
      <c r="I15" s="50">
        <f>J15+1.2</f>
        <v>3.4000000000000004</v>
      </c>
      <c r="J15" s="51">
        <f>K15+0.9</f>
        <v>2.2</v>
      </c>
      <c r="K15" s="52">
        <v>1.3</v>
      </c>
      <c r="L15" t="s">
        <v>13</v>
      </c>
      <c r="T15" s="54">
        <f t="shared" si="1"/>
        <v>7.043400000000001</v>
      </c>
    </row>
    <row r="16" spans="1:20" ht="24.75" customHeight="1">
      <c r="A16" s="35">
        <f t="shared" si="0"/>
        <v>26.099999999999998</v>
      </c>
      <c r="B16" s="35">
        <f t="shared" si="2"/>
        <v>24.799999999999997</v>
      </c>
      <c r="C16" s="35">
        <f t="shared" si="3"/>
        <v>23.499999999999996</v>
      </c>
      <c r="D16" s="35">
        <f t="shared" si="4"/>
        <v>22.099999999999998</v>
      </c>
      <c r="E16" s="42">
        <f t="shared" si="5"/>
        <v>18.9</v>
      </c>
      <c r="F16" s="45">
        <f t="shared" si="6"/>
        <v>13.1</v>
      </c>
      <c r="G16" s="45">
        <f>H16+2.6</f>
        <v>7.5</v>
      </c>
      <c r="H16" s="42">
        <f>I16+1.2</f>
        <v>4.9</v>
      </c>
      <c r="I16" s="50">
        <f>J16+1.2</f>
        <v>3.7</v>
      </c>
      <c r="J16" s="51">
        <f>K16+0.9</f>
        <v>2.5</v>
      </c>
      <c r="K16" s="45">
        <f>L16+1.3</f>
        <v>1.6</v>
      </c>
      <c r="L16" s="53">
        <v>0.3</v>
      </c>
      <c r="M16" t="s">
        <v>14</v>
      </c>
      <c r="T16" s="54">
        <f t="shared" si="1"/>
        <v>7.1253</v>
      </c>
    </row>
    <row r="18" spans="1:12" ht="14.25" hidden="1">
      <c r="A18" s="47">
        <f>A16*0.273</f>
        <v>7.1253</v>
      </c>
      <c r="B18" s="47">
        <f>B16*0.273</f>
        <v>6.7703999999999995</v>
      </c>
      <c r="C18" s="47">
        <f aca="true" t="shared" si="7" ref="C18:L18">C16*0.273</f>
        <v>6.4155</v>
      </c>
      <c r="D18" s="47">
        <f t="shared" si="7"/>
        <v>6.0333</v>
      </c>
      <c r="E18" s="47">
        <f t="shared" si="7"/>
        <v>5.1597</v>
      </c>
      <c r="F18" s="47">
        <f t="shared" si="7"/>
        <v>3.5763000000000003</v>
      </c>
      <c r="G18" s="47">
        <f t="shared" si="7"/>
        <v>2.0475000000000003</v>
      </c>
      <c r="H18" s="47">
        <f t="shared" si="7"/>
        <v>1.3377000000000001</v>
      </c>
      <c r="I18" s="47">
        <f t="shared" si="7"/>
        <v>1.0101000000000002</v>
      </c>
      <c r="J18" s="47">
        <f t="shared" si="7"/>
        <v>0.6825000000000001</v>
      </c>
      <c r="K18" s="47">
        <f t="shared" si="7"/>
        <v>0.4368000000000001</v>
      </c>
      <c r="L18" s="47">
        <f t="shared" si="7"/>
        <v>0.0819</v>
      </c>
    </row>
  </sheetData>
  <sheetProtection/>
  <mergeCells count="1">
    <mergeCell ref="A2:R2"/>
  </mergeCells>
  <printOptions horizontalCentered="1"/>
  <pageMargins left="0.75" right="0.55" top="0.98" bottom="0.98" header="0.51" footer="0.51"/>
  <pageSetup horizontalDpi="600" verticalDpi="600" orientation="landscape" paperSize="9"/>
  <headerFooter scaleWithDoc="0" alignWithMargins="0">
    <oddFooter>&amp;C&amp;14- 3 -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Q3" sqref="Q3"/>
    </sheetView>
  </sheetViews>
  <sheetFormatPr defaultColWidth="9.00390625" defaultRowHeight="14.25"/>
  <cols>
    <col min="1" max="1" width="17.50390625" style="3" customWidth="1"/>
    <col min="2" max="14" width="8.125" style="3" customWidth="1"/>
    <col min="15" max="19" width="6.625" style="1" customWidth="1"/>
    <col min="20" max="210" width="9.00390625" style="1" customWidth="1"/>
    <col min="211" max="16384" width="9.00390625" style="4" customWidth="1"/>
  </cols>
  <sheetData>
    <row r="1" spans="1:256" s="1" customFormat="1" ht="21.75" customHeight="1">
      <c r="A1" s="5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10" s="2" customFormat="1" ht="66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</row>
    <row r="3" spans="1:210" s="2" customFormat="1" ht="42" customHeight="1">
      <c r="A3" s="7" t="s">
        <v>17</v>
      </c>
      <c r="B3" s="8">
        <v>7</v>
      </c>
      <c r="C3" s="9"/>
      <c r="D3" s="10">
        <v>6</v>
      </c>
      <c r="E3" s="11"/>
      <c r="F3" s="12">
        <v>5</v>
      </c>
      <c r="G3" s="12">
        <v>4</v>
      </c>
      <c r="H3" s="12">
        <v>2</v>
      </c>
      <c r="I3" s="12"/>
      <c r="J3" s="12"/>
      <c r="K3" s="12"/>
      <c r="L3" s="12"/>
      <c r="M3" s="20"/>
      <c r="N3" s="21"/>
      <c r="O3" s="22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</row>
    <row r="4" spans="1:210" s="2" customFormat="1" ht="132" customHeight="1">
      <c r="A4" s="13" t="s">
        <v>18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23" t="s">
        <v>13</v>
      </c>
      <c r="N4" s="24" t="s">
        <v>14</v>
      </c>
      <c r="O4" s="25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</row>
    <row r="5" spans="1:210" s="2" customFormat="1" ht="42" customHeight="1">
      <c r="A5" s="15" t="s">
        <v>19</v>
      </c>
      <c r="B5" s="16">
        <v>2</v>
      </c>
      <c r="C5" s="17"/>
      <c r="D5" s="17"/>
      <c r="E5" s="17"/>
      <c r="F5" s="18"/>
      <c r="G5" s="19">
        <v>4</v>
      </c>
      <c r="H5" s="19">
        <v>5</v>
      </c>
      <c r="I5" s="16">
        <v>6</v>
      </c>
      <c r="J5" s="17"/>
      <c r="K5" s="17"/>
      <c r="L5" s="26">
        <v>7</v>
      </c>
      <c r="M5" s="27"/>
      <c r="N5" s="28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</row>
    <row r="6" spans="1:256" s="1" customFormat="1" ht="22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</sheetData>
  <sheetProtection/>
  <mergeCells count="7">
    <mergeCell ref="A2:N2"/>
    <mergeCell ref="B3:C3"/>
    <mergeCell ref="D3:E3"/>
    <mergeCell ref="H3:N3"/>
    <mergeCell ref="B5:F5"/>
    <mergeCell ref="I5:K5"/>
    <mergeCell ref="L5:N5"/>
  </mergeCells>
  <printOptions horizontalCentered="1"/>
  <pageMargins left="0.47" right="0.47" top="0.79" bottom="0.9" header="0.51" footer="0.67"/>
  <pageSetup horizontalDpi="600" verticalDpi="600" orientation="landscape" paperSize="9"/>
  <headerFooter>
    <oddFooter>&amp;C&amp;14- 4 -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2011</cp:lastModifiedBy>
  <cp:lastPrinted>2017-05-23T06:32:36Z</cp:lastPrinted>
  <dcterms:created xsi:type="dcterms:W3CDTF">2014-01-24T07:06:01Z</dcterms:created>
  <dcterms:modified xsi:type="dcterms:W3CDTF">2018-06-20T01:57:38Z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